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алькуляция затрат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<sst xmlns="http://schemas.openxmlformats.org/spreadsheetml/2006/main" count="42" uniqueCount="42">
  <si>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Калькуляционные статьи затрат</t>
  </si>
  <si>
    <t xml:space="preserve">план </t>
  </si>
  <si>
    <t>факт</t>
  </si>
  <si>
    <t>Период регулирования</t>
  </si>
  <si>
    <t>план</t>
  </si>
  <si>
    <t>факт 7 мес.</t>
  </si>
  <si>
    <t>ожид.5 мес.</t>
  </si>
  <si>
    <t>Топливо на технол.цели,всего:</t>
  </si>
  <si>
    <t>газ</t>
  </si>
  <si>
    <t>мазут</t>
  </si>
  <si>
    <t>Вода на технологические цели</t>
  </si>
  <si>
    <t>Электроэнергия на технологические цели</t>
  </si>
  <si>
    <t>ФОТ производственных рабочих всего,</t>
  </si>
  <si>
    <t>Отчисления на соц. нужды с оплаты производственных рабочих</t>
  </si>
  <si>
    <t>Расходы по содержанию и эксплуатации оборудования</t>
  </si>
  <si>
    <t>в том числе:</t>
  </si>
  <si>
    <t xml:space="preserve">-амортизация </t>
  </si>
  <si>
    <t>-отчисления в ремонтный фонд</t>
  </si>
  <si>
    <t>-другие расходы по содержанию и эксплуатации оборудования</t>
  </si>
  <si>
    <t>Расходы по подготовке и освоению производства (пусковые работы)</t>
  </si>
  <si>
    <t>Цеховые расходы</t>
  </si>
  <si>
    <t>Общехозяйственные расходы</t>
  </si>
  <si>
    <t>Налог на землю</t>
  </si>
  <si>
    <t>Плата за ПДК</t>
  </si>
  <si>
    <t>Излишне полученный доход,(резервное топливо)</t>
  </si>
  <si>
    <t>Недополученный доход</t>
  </si>
  <si>
    <t>Избыток средств, полученный в предыдущем периоде регулирования</t>
  </si>
  <si>
    <t>Итого производственные расходы</t>
  </si>
  <si>
    <t>налог на имущество</t>
  </si>
  <si>
    <t>налог на капитальные вложения</t>
  </si>
  <si>
    <t>налог на прибыль</t>
  </si>
  <si>
    <t>Необходимая валовая выручка, руб.</t>
  </si>
  <si>
    <t>Отпуск теплоэнергии в сеть, Гкал</t>
  </si>
  <si>
    <t>Тариф на выработку теплоэнергии,руб/Гкал</t>
  </si>
  <si>
    <t>Калькуляция  затрат на производство тепловой энергии    на 2010г.</t>
  </si>
  <si>
    <t>Период регулирования с 1 января 2010г. до 1 января 2011 г.</t>
  </si>
  <si>
    <r>
      <t xml:space="preserve">2009г           Базовый период  </t>
    </r>
    <r>
      <rPr>
        <b/>
        <sz val="9"/>
        <rFont val="Courier New"/>
        <family val="3"/>
      </rPr>
      <t xml:space="preserve"> 2009г.</t>
    </r>
  </si>
  <si>
    <t>2008г</t>
  </si>
  <si>
    <t>2008г.</t>
  </si>
  <si>
    <t>факт 2009г.</t>
  </si>
  <si>
    <t>утв.</t>
  </si>
  <si>
    <t>рэк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</si>
</sst>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64">
    <font>
      <sz val="10"/>
      <name val="Arial Cyr"/>
      <family val="2"/>
    </font>
    <font>
      <sz val="11"/>
      <color indexed="8"/>
      <name val="Calibri"/>
      <family val="2"/>
    </font>
    <font>
      <sz val="6"/>
      <name val="Arial Cyr"/>
      <family val="2"/>
    </font>
    <font>
      <b/>
      <sz val="12"/>
      <name val="Courier New"/>
      <family val="3"/>
    </font>
    <font>
      <sz val="6"/>
      <name val="Courier New"/>
      <family val="3"/>
    </font>
    <font>
      <sz val="10"/>
      <name val="Courier New"/>
      <family val="3"/>
    </font>
    <font>
      <sz val="8"/>
      <name val="Courier New"/>
      <family val="3"/>
    </font>
    <font>
      <b/>
      <sz val="9"/>
      <name val="Courier New"/>
      <family val="3"/>
    </font>
    <font>
      <sz val="11"/>
      <name val="Courier New"/>
      <family val="3"/>
    </font>
    <font>
      <sz val="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6"/>
      <color indexed="12"/>
      <name val="Arial Cyr"/>
      <family val="2"/>
    </font>
    <font>
      <sz val="10"/>
      <color indexed="12"/>
      <name val="Arial Cyr"/>
      <family val="2"/>
    </font>
    <font>
      <sz val="6"/>
      <color indexed="12"/>
      <name val="Courier New"/>
      <family val="3"/>
    </font>
    <font>
      <sz val="10"/>
      <color indexed="12"/>
      <name val="Courier New"/>
      <family val="3"/>
    </font>
    <font>
      <sz val="8"/>
      <color indexed="8"/>
      <name val="Courier New"/>
      <family val="3"/>
    </font>
    <font>
      <sz val="9"/>
      <color indexed="8"/>
      <name val="Courier New"/>
      <family val="3"/>
    </font>
    <font>
      <sz val="7"/>
      <color indexed="8"/>
      <name val="Courier New"/>
      <family val="3"/>
    </font>
    <font>
      <sz val="10"/>
      <color indexed="37"/>
      <name val="Arial Cyr"/>
      <family val="2"/>
    </font>
    <font>
      <sz val="6"/>
      <color indexed="8"/>
      <name val="Courier New"/>
      <family val="3"/>
    </font>
    <font>
      <sz val="10"/>
      <color indexed="8"/>
      <name val="Courier New"/>
      <family val="3"/>
    </font>
    <font>
      <sz val="12"/>
      <name val="Courier New"/>
      <family val="3"/>
    </font>
    <font>
      <sz val="11"/>
      <color indexed="12"/>
      <name val="Courier New"/>
      <family val="3"/>
    </font>
    <font>
      <sz val="6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37"/>
      <name val="Courier New"/>
      <family val="3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/>
      <top style="thin"/>
      <bottom style="hair">
        <color indexed="8"/>
      </bottom>
    </border>
    <border>
      <left style="thin"/>
      <right/>
      <top style="hair">
        <color indexed="8"/>
      </top>
      <bottom style="thin"/>
    </border>
    <border>
      <left/>
      <right style="thin"/>
      <top style="thin"/>
      <bottom style="hair">
        <color indexed="8"/>
      </bottom>
    </border>
    <border>
      <left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2" fillId="33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33" borderId="0" xfId="0" applyNumberFormat="1" applyFont="1" applyFill="1" applyAlignment="1">
      <alignment horizontal="center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9" fillId="0" borderId="0" xfId="0" applyFont="1" applyAlignment="1">
      <alignment/>
    </xf>
    <xf numFmtId="0" fontId="20" fillId="33" borderId="0" xfId="0" applyFont="1" applyFill="1" applyBorder="1" applyAlignment="1">
      <alignment/>
    </xf>
    <xf numFmtId="3" fontId="20" fillId="33" borderId="0" xfId="0" applyNumberFormat="1" applyFont="1" applyFill="1" applyBorder="1" applyAlignment="1">
      <alignment horizontal="center"/>
    </xf>
    <xf numFmtId="3" fontId="16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1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3" fontId="24" fillId="33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9" fillId="33" borderId="0" xfId="0" applyFont="1" applyFill="1" applyAlignment="1">
      <alignment/>
    </xf>
    <xf numFmtId="0" fontId="28" fillId="33" borderId="10" xfId="0" applyFont="1" applyFill="1" applyBorder="1" applyAlignment="1">
      <alignment/>
    </xf>
    <xf numFmtId="3" fontId="28" fillId="33" borderId="10" xfId="0" applyNumberFormat="1" applyFont="1" applyFill="1" applyBorder="1" applyAlignment="1">
      <alignment horizontal="center" wrapText="1"/>
    </xf>
    <xf numFmtId="3" fontId="28" fillId="33" borderId="10" xfId="0" applyNumberFormat="1" applyFont="1" applyFill="1" applyBorder="1" applyAlignment="1">
      <alignment horizontal="center"/>
    </xf>
    <xf numFmtId="3" fontId="28" fillId="34" borderId="10" xfId="0" applyNumberFormat="1" applyFont="1" applyFill="1" applyBorder="1" applyAlignment="1">
      <alignment horizontal="center" wrapText="1"/>
    </xf>
    <xf numFmtId="3" fontId="28" fillId="34" borderId="10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wrapText="1"/>
    </xf>
    <xf numFmtId="3" fontId="28" fillId="33" borderId="10" xfId="0" applyNumberFormat="1" applyFont="1" applyFill="1" applyBorder="1" applyAlignment="1">
      <alignment wrapText="1"/>
    </xf>
    <xf numFmtId="0" fontId="28" fillId="34" borderId="10" xfId="0" applyFont="1" applyFill="1" applyBorder="1" applyAlignment="1">
      <alignment horizontal="center"/>
    </xf>
    <xf numFmtId="3" fontId="29" fillId="33" borderId="10" xfId="0" applyNumberFormat="1" applyFont="1" applyFill="1" applyBorder="1" applyAlignment="1">
      <alignment horizontal="center"/>
    </xf>
    <xf numFmtId="3" fontId="29" fillId="34" borderId="10" xfId="0" applyNumberFormat="1" applyFont="1" applyFill="1" applyBorder="1" applyAlignment="1">
      <alignment horizontal="center"/>
    </xf>
    <xf numFmtId="4" fontId="28" fillId="33" borderId="10" xfId="0" applyNumberFormat="1" applyFont="1" applyFill="1" applyBorder="1" applyAlignment="1">
      <alignment wrapText="1"/>
    </xf>
    <xf numFmtId="4" fontId="28" fillId="33" borderId="10" xfId="0" applyNumberFormat="1" applyFont="1" applyFill="1" applyBorder="1" applyAlignment="1">
      <alignment horizontal="center"/>
    </xf>
    <xf numFmtId="164" fontId="28" fillId="34" borderId="10" xfId="0" applyNumberFormat="1" applyFont="1" applyFill="1" applyBorder="1" applyAlignment="1">
      <alignment horizontal="center"/>
    </xf>
    <xf numFmtId="4" fontId="28" fillId="34" borderId="10" xfId="0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3" fontId="16" fillId="33" borderId="13" xfId="0" applyNumberFormat="1" applyFont="1" applyFill="1" applyBorder="1" applyAlignment="1">
      <alignment horizontal="center"/>
    </xf>
    <xf numFmtId="3" fontId="16" fillId="33" borderId="14" xfId="0" applyNumberFormat="1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3" fontId="27" fillId="0" borderId="0" xfId="0" applyNumberFormat="1" applyFont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3" fontId="28" fillId="33" borderId="17" xfId="0" applyNumberFormat="1" applyFont="1" applyFill="1" applyBorder="1" applyAlignment="1">
      <alignment horizontal="center" wrapText="1"/>
    </xf>
    <xf numFmtId="3" fontId="28" fillId="33" borderId="18" xfId="0" applyNumberFormat="1" applyFont="1" applyFill="1" applyBorder="1" applyAlignment="1">
      <alignment horizontal="center" wrapText="1"/>
    </xf>
    <xf numFmtId="3" fontId="28" fillId="34" borderId="17" xfId="0" applyNumberFormat="1" applyFont="1" applyFill="1" applyBorder="1" applyAlignment="1">
      <alignment horizontal="center"/>
    </xf>
    <xf numFmtId="3" fontId="28" fillId="34" borderId="18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33" borderId="10" xfId="0" applyFont="1" applyFill="1" applyBorder="1" applyAlignment="1">
      <alignment horizontal="center" wrapText="1"/>
    </xf>
    <xf numFmtId="3" fontId="28" fillId="33" borderId="17" xfId="0" applyNumberFormat="1" applyFont="1" applyFill="1" applyBorder="1" applyAlignment="1">
      <alignment horizontal="center"/>
    </xf>
    <xf numFmtId="3" fontId="28" fillId="33" borderId="18" xfId="0" applyNumberFormat="1" applyFont="1" applyFill="1" applyBorder="1" applyAlignment="1">
      <alignment horizontal="center"/>
    </xf>
    <xf numFmtId="3" fontId="28" fillId="33" borderId="10" xfId="0" applyNumberFormat="1" applyFont="1" applyFill="1" applyBorder="1" applyAlignment="1">
      <alignment horizontal="center"/>
    </xf>
    <xf numFmtId="3" fontId="28" fillId="3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5000B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9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3.625" style="0" customWidth="1"/>
    <col min="2" max="2" width="44.375" style="1" customWidth="1"/>
    <col min="3" max="3" width="15.625" style="12" customWidth="1"/>
    <col min="4" max="4" width="15.25390625" style="0" customWidth="1"/>
    <col min="5" max="5" width="12.75390625" style="13" customWidth="1"/>
    <col min="6" max="6" width="11.75390625" style="0" customWidth="1"/>
    <col min="7" max="7" width="13.875" style="0" customWidth="1"/>
    <col min="8" max="8" width="12.375" style="0" customWidth="1"/>
    <col min="9" max="9" width="14.125" style="0" customWidth="1"/>
    <col min="10" max="10" width="14.75390625" style="39" customWidth="1"/>
    <col min="11" max="11" width="11.125" style="40" customWidth="1"/>
    <col min="12" max="12" width="7.625" style="40" customWidth="1"/>
  </cols>
  <sheetData>
    <row r="1" ht="12.75">
      <c r="D1" s="2"/>
    </row>
    <row r="2" spans="4:7" ht="12.75">
      <c r="D2" s="2"/>
      <c r="E2" s="14"/>
      <c r="F2" s="2"/>
      <c r="G2" s="2"/>
    </row>
    <row r="3" spans="2:9" ht="17.25" customHeight="1">
      <c r="B3" s="75" t="s">
        <v>34</v>
      </c>
      <c r="C3" s="75"/>
      <c r="D3" s="75"/>
      <c r="E3" s="75"/>
      <c r="F3" s="75"/>
      <c r="G3" s="75"/>
      <c r="H3" s="75"/>
      <c r="I3" s="75"/>
    </row>
    <row r="4" spans="2:9" ht="13.5" hidden="1">
      <c r="B4" s="3"/>
      <c r="C4" s="15"/>
      <c r="D4" s="4"/>
      <c r="E4" s="16"/>
      <c r="F4" s="4"/>
      <c r="G4" s="4"/>
      <c r="H4" s="4"/>
      <c r="I4" s="4"/>
    </row>
    <row r="5" spans="2:9" ht="9.75" customHeight="1">
      <c r="B5" s="3"/>
      <c r="C5" s="15"/>
      <c r="D5" s="4"/>
      <c r="E5" s="16"/>
      <c r="F5" s="4"/>
      <c r="G5" s="4"/>
      <c r="H5" s="4"/>
      <c r="I5" s="4"/>
    </row>
    <row r="6" spans="2:9" ht="13.5">
      <c r="B6" s="5" t="s">
        <v>35</v>
      </c>
      <c r="C6" s="17"/>
      <c r="D6" s="6"/>
      <c r="E6" s="16"/>
      <c r="F6" s="4"/>
      <c r="G6" s="4"/>
      <c r="H6" s="4"/>
      <c r="I6" s="4"/>
    </row>
    <row r="7" spans="2:9" ht="12" customHeight="1">
      <c r="B7" s="3"/>
      <c r="C7" s="15"/>
      <c r="D7" s="4"/>
      <c r="E7" s="16"/>
      <c r="F7" s="4"/>
      <c r="G7" s="4"/>
      <c r="H7" s="76"/>
      <c r="I7" s="76"/>
    </row>
    <row r="8" spans="2:12" s="7" customFormat="1" ht="18" customHeight="1">
      <c r="B8" s="67" t="s">
        <v>0</v>
      </c>
      <c r="C8" s="59" t="s">
        <v>1</v>
      </c>
      <c r="D8" s="57" t="s">
        <v>2</v>
      </c>
      <c r="E8" s="77" t="s">
        <v>36</v>
      </c>
      <c r="F8" s="77"/>
      <c r="G8" s="77"/>
      <c r="H8" s="77"/>
      <c r="I8" s="77" t="s">
        <v>3</v>
      </c>
      <c r="J8" s="62" t="s">
        <v>40</v>
      </c>
      <c r="K8" s="40"/>
      <c r="L8" s="40"/>
    </row>
    <row r="9" spans="2:12" s="7" customFormat="1" ht="16.5" customHeight="1">
      <c r="B9" s="58"/>
      <c r="C9" s="60" t="s">
        <v>37</v>
      </c>
      <c r="D9" s="61" t="s">
        <v>38</v>
      </c>
      <c r="E9" s="65" t="s">
        <v>4</v>
      </c>
      <c r="F9" s="66" t="s">
        <v>5</v>
      </c>
      <c r="G9" s="66" t="s">
        <v>6</v>
      </c>
      <c r="H9" s="64" t="s">
        <v>39</v>
      </c>
      <c r="I9" s="77"/>
      <c r="J9" s="63" t="s">
        <v>41</v>
      </c>
      <c r="K9" s="40"/>
      <c r="L9" s="40"/>
    </row>
    <row r="10" spans="2:12" s="18" customFormat="1" ht="15.75">
      <c r="B10" s="43" t="s">
        <v>7</v>
      </c>
      <c r="C10" s="44">
        <v>69301445</v>
      </c>
      <c r="D10" s="45">
        <v>70325929</v>
      </c>
      <c r="E10" s="46">
        <v>80711810</v>
      </c>
      <c r="F10" s="45">
        <v>47629022</v>
      </c>
      <c r="G10" s="45">
        <v>31578423</v>
      </c>
      <c r="H10" s="44">
        <f aca="true" t="shared" si="0" ref="H10:H19">F10+G10</f>
        <v>79207445</v>
      </c>
      <c r="I10" s="44">
        <f>I11+I12</f>
        <v>108465325</v>
      </c>
      <c r="J10" s="47">
        <v>101873680</v>
      </c>
      <c r="K10" s="41"/>
      <c r="L10" s="41"/>
    </row>
    <row r="11" spans="2:12" s="18" customFormat="1" ht="15.75">
      <c r="B11" s="43" t="s">
        <v>8</v>
      </c>
      <c r="C11" s="44">
        <v>69301445</v>
      </c>
      <c r="D11" s="45">
        <v>70325929</v>
      </c>
      <c r="E11" s="46">
        <v>80711810</v>
      </c>
      <c r="F11" s="45">
        <v>47629022</v>
      </c>
      <c r="G11" s="45">
        <v>31578423</v>
      </c>
      <c r="H11" s="44">
        <f t="shared" si="0"/>
        <v>79207445</v>
      </c>
      <c r="I11" s="44">
        <v>98637325</v>
      </c>
      <c r="J11" s="47">
        <v>101873680</v>
      </c>
      <c r="K11" s="41"/>
      <c r="L11" s="41"/>
    </row>
    <row r="12" spans="2:12" s="18" customFormat="1" ht="15.75">
      <c r="B12" s="43" t="s">
        <v>9</v>
      </c>
      <c r="C12" s="44">
        <v>0</v>
      </c>
      <c r="D12" s="45">
        <v>0</v>
      </c>
      <c r="E12" s="46"/>
      <c r="F12" s="45">
        <v>0</v>
      </c>
      <c r="G12" s="45"/>
      <c r="H12" s="44">
        <f t="shared" si="0"/>
        <v>0</v>
      </c>
      <c r="I12" s="44">
        <v>9828000</v>
      </c>
      <c r="J12" s="47">
        <v>0</v>
      </c>
      <c r="K12" s="41"/>
      <c r="L12" s="41"/>
    </row>
    <row r="13" spans="2:12" s="18" customFormat="1" ht="15.75">
      <c r="B13" s="43" t="s">
        <v>10</v>
      </c>
      <c r="C13" s="45">
        <v>2088056</v>
      </c>
      <c r="D13" s="45">
        <v>2318481</v>
      </c>
      <c r="E13" s="47">
        <v>2425063</v>
      </c>
      <c r="F13" s="45">
        <v>1642710</v>
      </c>
      <c r="G13" s="45">
        <v>1196663</v>
      </c>
      <c r="H13" s="44">
        <f t="shared" si="0"/>
        <v>2839373</v>
      </c>
      <c r="I13" s="45">
        <v>2909356</v>
      </c>
      <c r="J13" s="47">
        <v>2553508</v>
      </c>
      <c r="K13" s="41"/>
      <c r="L13" s="41"/>
    </row>
    <row r="14" spans="2:12" s="18" customFormat="1" ht="15.75" customHeight="1">
      <c r="B14" s="48" t="s">
        <v>11</v>
      </c>
      <c r="C14" s="45">
        <v>12938953</v>
      </c>
      <c r="D14" s="44">
        <v>15400114</v>
      </c>
      <c r="E14" s="47">
        <v>15630921</v>
      </c>
      <c r="F14" s="45">
        <v>11037930</v>
      </c>
      <c r="G14" s="45">
        <v>6510978</v>
      </c>
      <c r="H14" s="44">
        <f t="shared" si="0"/>
        <v>17548908</v>
      </c>
      <c r="I14" s="45">
        <v>21113360</v>
      </c>
      <c r="J14" s="47">
        <v>17780150</v>
      </c>
      <c r="K14" s="41"/>
      <c r="L14" s="41"/>
    </row>
    <row r="15" spans="2:12" s="18" customFormat="1" ht="15" customHeight="1">
      <c r="B15" s="48" t="s">
        <v>12</v>
      </c>
      <c r="C15" s="45">
        <v>6317280</v>
      </c>
      <c r="D15" s="44">
        <v>7576929</v>
      </c>
      <c r="E15" s="47">
        <v>7751303</v>
      </c>
      <c r="F15" s="45">
        <v>4622743</v>
      </c>
      <c r="G15" s="45">
        <v>3301959</v>
      </c>
      <c r="H15" s="44">
        <f t="shared" si="0"/>
        <v>7924702</v>
      </c>
      <c r="I15" s="45">
        <v>9509904</v>
      </c>
      <c r="J15" s="47">
        <v>8772886</v>
      </c>
      <c r="K15" s="41"/>
      <c r="L15" s="41"/>
    </row>
    <row r="16" spans="2:12" s="18" customFormat="1" ht="36.75" customHeight="1">
      <c r="B16" s="48" t="s">
        <v>13</v>
      </c>
      <c r="C16" s="44">
        <v>1674079</v>
      </c>
      <c r="D16" s="44">
        <v>2005915</v>
      </c>
      <c r="E16" s="46">
        <v>2054095</v>
      </c>
      <c r="F16" s="44">
        <v>1225027</v>
      </c>
      <c r="G16" s="44">
        <v>875019</v>
      </c>
      <c r="H16" s="44">
        <f t="shared" si="0"/>
        <v>2100046</v>
      </c>
      <c r="I16" s="44">
        <v>2520125</v>
      </c>
      <c r="J16" s="47">
        <v>2324815</v>
      </c>
      <c r="K16" s="68"/>
      <c r="L16" s="41"/>
    </row>
    <row r="17" spans="2:12" s="7" customFormat="1" ht="32.25" customHeight="1">
      <c r="B17" s="48" t="s">
        <v>14</v>
      </c>
      <c r="C17" s="45"/>
      <c r="D17" s="44"/>
      <c r="E17" s="47"/>
      <c r="F17" s="45"/>
      <c r="G17" s="45"/>
      <c r="H17" s="44">
        <f t="shared" si="0"/>
        <v>0</v>
      </c>
      <c r="I17" s="45"/>
      <c r="J17" s="47"/>
      <c r="K17" s="41"/>
      <c r="L17" s="41"/>
    </row>
    <row r="18" spans="2:12" s="7" customFormat="1" ht="15" customHeight="1">
      <c r="B18" s="48" t="s">
        <v>15</v>
      </c>
      <c r="C18" s="45"/>
      <c r="D18" s="49"/>
      <c r="E18" s="47"/>
      <c r="F18" s="45"/>
      <c r="G18" s="45"/>
      <c r="H18" s="44">
        <f t="shared" si="0"/>
        <v>0</v>
      </c>
      <c r="I18" s="45"/>
      <c r="J18" s="47"/>
      <c r="K18" s="41"/>
      <c r="L18" s="41"/>
    </row>
    <row r="19" spans="2:12" s="18" customFormat="1" ht="19.5" customHeight="1">
      <c r="B19" s="43" t="s">
        <v>16</v>
      </c>
      <c r="C19" s="45">
        <v>1049932</v>
      </c>
      <c r="D19" s="45">
        <v>1313763</v>
      </c>
      <c r="E19" s="47">
        <v>609491</v>
      </c>
      <c r="F19" s="45">
        <v>826404.12</v>
      </c>
      <c r="G19" s="45">
        <f>F19/7*5</f>
        <v>590288.6571428571</v>
      </c>
      <c r="H19" s="44">
        <f t="shared" si="0"/>
        <v>1416692.7771428572</v>
      </c>
      <c r="I19" s="45">
        <v>1603220.58</v>
      </c>
      <c r="J19" s="47">
        <v>583878</v>
      </c>
      <c r="K19" s="41"/>
      <c r="L19" s="41"/>
    </row>
    <row r="20" spans="2:12" s="7" customFormat="1" ht="15.75">
      <c r="B20" s="43" t="s">
        <v>17</v>
      </c>
      <c r="C20" s="78">
        <v>7353914</v>
      </c>
      <c r="D20" s="80">
        <v>7359699</v>
      </c>
      <c r="E20" s="81">
        <v>7964289</v>
      </c>
      <c r="F20" s="80">
        <v>5623509</v>
      </c>
      <c r="G20" s="80">
        <v>3267406</v>
      </c>
      <c r="H20" s="71">
        <v>8890915</v>
      </c>
      <c r="I20" s="80">
        <v>12000000</v>
      </c>
      <c r="J20" s="73">
        <v>7180554</v>
      </c>
      <c r="K20" s="41"/>
      <c r="L20" s="41"/>
    </row>
    <row r="21" spans="2:12" s="7" customFormat="1" ht="32.25" customHeight="1">
      <c r="B21" s="48" t="s">
        <v>18</v>
      </c>
      <c r="C21" s="79"/>
      <c r="D21" s="80"/>
      <c r="E21" s="81"/>
      <c r="F21" s="80"/>
      <c r="G21" s="80"/>
      <c r="H21" s="72"/>
      <c r="I21" s="80"/>
      <c r="J21" s="74"/>
      <c r="K21" s="68"/>
      <c r="L21" s="41"/>
    </row>
    <row r="22" spans="2:12" s="7" customFormat="1" ht="31.5" customHeight="1">
      <c r="B22" s="48" t="s">
        <v>19</v>
      </c>
      <c r="C22" s="45"/>
      <c r="D22" s="49"/>
      <c r="E22" s="47"/>
      <c r="F22" s="45"/>
      <c r="G22" s="45"/>
      <c r="H22" s="44">
        <f>F22+G22</f>
        <v>0</v>
      </c>
      <c r="I22" s="45"/>
      <c r="J22" s="47"/>
      <c r="K22" s="41"/>
      <c r="L22" s="41"/>
    </row>
    <row r="23" spans="2:12" s="18" customFormat="1" ht="15" customHeight="1">
      <c r="B23" s="43" t="s">
        <v>20</v>
      </c>
      <c r="C23" s="45">
        <v>1356670</v>
      </c>
      <c r="D23" s="45">
        <v>1557166</v>
      </c>
      <c r="E23" s="47">
        <v>1469274</v>
      </c>
      <c r="F23" s="45">
        <v>1147955</v>
      </c>
      <c r="G23" s="45">
        <v>819968</v>
      </c>
      <c r="H23" s="44">
        <f>F23+G23</f>
        <v>1967923</v>
      </c>
      <c r="I23" s="45">
        <v>1774074</v>
      </c>
      <c r="J23" s="47">
        <v>1400244</v>
      </c>
      <c r="K23" s="41"/>
      <c r="L23" s="41"/>
    </row>
    <row r="24" spans="2:12" s="42" customFormat="1" ht="18.75" customHeight="1">
      <c r="B24" s="43" t="s">
        <v>21</v>
      </c>
      <c r="C24" s="45">
        <v>4385930</v>
      </c>
      <c r="D24" s="45">
        <v>4311497</v>
      </c>
      <c r="E24" s="47">
        <v>4749962</v>
      </c>
      <c r="F24" s="45">
        <f>H24/12*7</f>
        <v>2770811.166666667</v>
      </c>
      <c r="G24" s="45">
        <f>H24-F24</f>
        <v>1979150.833333333</v>
      </c>
      <c r="H24" s="44">
        <f>E24</f>
        <v>4749962</v>
      </c>
      <c r="I24" s="45">
        <f>E24*1.1</f>
        <v>5224958.2</v>
      </c>
      <c r="J24" s="47">
        <v>4274966</v>
      </c>
      <c r="K24" s="41"/>
      <c r="L24" s="41"/>
    </row>
    <row r="25" spans="2:12" s="42" customFormat="1" ht="17.25" customHeight="1">
      <c r="B25" s="43" t="s">
        <v>22</v>
      </c>
      <c r="C25" s="45">
        <v>29945</v>
      </c>
      <c r="D25" s="45">
        <v>29945</v>
      </c>
      <c r="E25" s="47">
        <v>29915</v>
      </c>
      <c r="F25" s="45">
        <f>E25/12*7</f>
        <v>17450.416666666664</v>
      </c>
      <c r="G25" s="45">
        <f>H25-F25</f>
        <v>12464.583333333336</v>
      </c>
      <c r="H25" s="44">
        <f>E25</f>
        <v>29915</v>
      </c>
      <c r="I25" s="44">
        <v>29915</v>
      </c>
      <c r="J25" s="46">
        <v>29915</v>
      </c>
      <c r="K25" s="41"/>
      <c r="L25" s="41"/>
    </row>
    <row r="26" spans="2:12" s="42" customFormat="1" ht="16.5" customHeight="1">
      <c r="B26" s="48" t="s">
        <v>23</v>
      </c>
      <c r="C26" s="45">
        <v>38558</v>
      </c>
      <c r="D26" s="45">
        <v>38558</v>
      </c>
      <c r="E26" s="47">
        <v>38558</v>
      </c>
      <c r="F26" s="45">
        <f>E26/12*7</f>
        <v>22492.166666666664</v>
      </c>
      <c r="G26" s="45">
        <f>H26-F26</f>
        <v>16065.833333333336</v>
      </c>
      <c r="H26" s="44">
        <f>E26</f>
        <v>38558</v>
      </c>
      <c r="I26" s="44">
        <v>38558</v>
      </c>
      <c r="J26" s="46">
        <v>38558</v>
      </c>
      <c r="K26" s="41"/>
      <c r="L26" s="41"/>
    </row>
    <row r="27" spans="2:12" s="7" customFormat="1" ht="30" customHeight="1">
      <c r="B27" s="48" t="s">
        <v>24</v>
      </c>
      <c r="C27" s="44"/>
      <c r="D27" s="44"/>
      <c r="E27" s="46"/>
      <c r="F27" s="45"/>
      <c r="G27" s="45"/>
      <c r="H27" s="44"/>
      <c r="I27" s="44"/>
      <c r="J27" s="50"/>
      <c r="K27" s="41"/>
      <c r="L27" s="41"/>
    </row>
    <row r="28" spans="2:12" s="7" customFormat="1" ht="18" customHeight="1">
      <c r="B28" s="48" t="s">
        <v>25</v>
      </c>
      <c r="C28" s="51"/>
      <c r="D28" s="49"/>
      <c r="E28" s="52"/>
      <c r="F28" s="45"/>
      <c r="G28" s="45"/>
      <c r="H28" s="44"/>
      <c r="I28" s="51"/>
      <c r="J28" s="50"/>
      <c r="K28" s="41"/>
      <c r="L28" s="41"/>
    </row>
    <row r="29" spans="2:12" s="7" customFormat="1" ht="31.5" customHeight="1">
      <c r="B29" s="48" t="s">
        <v>26</v>
      </c>
      <c r="C29" s="45"/>
      <c r="D29" s="49"/>
      <c r="E29" s="47"/>
      <c r="F29" s="45"/>
      <c r="G29" s="45"/>
      <c r="H29" s="44"/>
      <c r="I29" s="45"/>
      <c r="J29" s="50"/>
      <c r="K29" s="41"/>
      <c r="L29" s="41"/>
    </row>
    <row r="30" spans="2:12" s="7" customFormat="1" ht="21" customHeight="1">
      <c r="B30" s="48" t="s">
        <v>27</v>
      </c>
      <c r="C30" s="45">
        <f aca="true" t="shared" si="1" ref="C30:J30">SUM(C11:C29)</f>
        <v>106534762</v>
      </c>
      <c r="D30" s="45">
        <f t="shared" si="1"/>
        <v>112237996</v>
      </c>
      <c r="E30" s="47">
        <f t="shared" si="1"/>
        <v>123434681</v>
      </c>
      <c r="F30" s="45">
        <f t="shared" si="1"/>
        <v>76566053.87000002</v>
      </c>
      <c r="G30" s="45">
        <f t="shared" si="1"/>
        <v>50148385.90714286</v>
      </c>
      <c r="H30" s="45">
        <f>SUM(H11:H29)</f>
        <v>126714439.77714285</v>
      </c>
      <c r="I30" s="45">
        <f t="shared" si="1"/>
        <v>165188795.78</v>
      </c>
      <c r="J30" s="47">
        <f t="shared" si="1"/>
        <v>146813154</v>
      </c>
      <c r="K30" s="41"/>
      <c r="L30" s="41"/>
    </row>
    <row r="31" spans="2:12" s="7" customFormat="1" ht="19.5" customHeight="1">
      <c r="B31" s="48" t="s">
        <v>28</v>
      </c>
      <c r="C31" s="45">
        <v>479339</v>
      </c>
      <c r="D31" s="45"/>
      <c r="E31" s="47">
        <v>184788</v>
      </c>
      <c r="F31" s="45"/>
      <c r="G31" s="45"/>
      <c r="H31" s="45"/>
      <c r="I31" s="45">
        <v>226883</v>
      </c>
      <c r="J31" s="50">
        <v>202988</v>
      </c>
      <c r="K31" s="41"/>
      <c r="L31" s="41"/>
    </row>
    <row r="32" spans="2:12" s="7" customFormat="1" ht="16.5" customHeight="1">
      <c r="B32" s="48" t="s">
        <v>29</v>
      </c>
      <c r="C32" s="45"/>
      <c r="D32" s="53"/>
      <c r="E32" s="47"/>
      <c r="F32" s="54"/>
      <c r="G32" s="54"/>
      <c r="H32" s="45"/>
      <c r="I32" s="45"/>
      <c r="J32" s="55"/>
      <c r="K32" s="41"/>
      <c r="L32" s="41"/>
    </row>
    <row r="33" spans="2:12" s="7" customFormat="1" ht="18.75" customHeight="1">
      <c r="B33" s="48" t="s">
        <v>30</v>
      </c>
      <c r="C33" s="45"/>
      <c r="D33" s="53"/>
      <c r="E33" s="47"/>
      <c r="F33" s="54"/>
      <c r="G33" s="54"/>
      <c r="H33" s="45"/>
      <c r="I33" s="45"/>
      <c r="J33" s="50"/>
      <c r="K33" s="41"/>
      <c r="L33" s="41"/>
    </row>
    <row r="34" spans="2:12" s="7" customFormat="1" ht="17.25" customHeight="1">
      <c r="B34" s="48" t="s">
        <v>31</v>
      </c>
      <c r="C34" s="45">
        <f>C30+C31+C32+C33</f>
        <v>107014101</v>
      </c>
      <c r="D34" s="45">
        <f>D30+D31+D32+D33</f>
        <v>112237996</v>
      </c>
      <c r="E34" s="47">
        <v>123619469</v>
      </c>
      <c r="F34" s="45">
        <f>F30+F31+F32+F33</f>
        <v>76566053.87000002</v>
      </c>
      <c r="G34" s="45">
        <f>G30+G31+G32+G33</f>
        <v>50148385.90714286</v>
      </c>
      <c r="H34" s="45">
        <f>H30+H31+H32+H33</f>
        <v>126714439.77714285</v>
      </c>
      <c r="I34" s="45">
        <f>I30+I31+I32+I33</f>
        <v>165415678.78</v>
      </c>
      <c r="J34" s="47">
        <f>J30+J31+J32+J33</f>
        <v>147016142</v>
      </c>
      <c r="K34" s="41"/>
      <c r="L34" s="41"/>
    </row>
    <row r="35" spans="2:12" s="18" customFormat="1" ht="24" customHeight="1">
      <c r="B35" s="43" t="s">
        <v>32</v>
      </c>
      <c r="C35" s="45">
        <v>240575</v>
      </c>
      <c r="D35" s="45">
        <v>238620</v>
      </c>
      <c r="E35" s="47">
        <v>240575</v>
      </c>
      <c r="F35" s="45">
        <v>147135</v>
      </c>
      <c r="G35" s="45">
        <v>93440</v>
      </c>
      <c r="H35" s="44">
        <f>F35+G35</f>
        <v>240575</v>
      </c>
      <c r="I35" s="45">
        <v>244436</v>
      </c>
      <c r="J35" s="50">
        <v>244436</v>
      </c>
      <c r="K35" s="41"/>
      <c r="L35" s="41"/>
    </row>
    <row r="36" spans="2:12" s="7" customFormat="1" ht="20.25" customHeight="1">
      <c r="B36" s="43" t="s">
        <v>33</v>
      </c>
      <c r="C36" s="54">
        <f aca="true" t="shared" si="2" ref="C36:J36">C34/C35</f>
        <v>444.8263576847137</v>
      </c>
      <c r="D36" s="54">
        <f t="shared" si="2"/>
        <v>470.3629033609924</v>
      </c>
      <c r="E36" s="56">
        <f t="shared" si="2"/>
        <v>513.8500218227164</v>
      </c>
      <c r="F36" s="54">
        <f t="shared" si="2"/>
        <v>520.3796096781869</v>
      </c>
      <c r="G36" s="54">
        <f t="shared" si="2"/>
        <v>536.690773835005</v>
      </c>
      <c r="H36" s="54">
        <f>H34/H35</f>
        <v>526.7149112631938</v>
      </c>
      <c r="I36" s="54">
        <f t="shared" si="2"/>
        <v>676.7238818340998</v>
      </c>
      <c r="J36" s="56">
        <f t="shared" si="2"/>
        <v>601.450449197336</v>
      </c>
      <c r="K36" s="41"/>
      <c r="L36" s="41"/>
    </row>
    <row r="37" spans="2:12" s="7" customFormat="1" ht="13.5">
      <c r="B37" s="19"/>
      <c r="C37" s="20"/>
      <c r="D37" s="21"/>
      <c r="E37" s="22"/>
      <c r="F37" s="22"/>
      <c r="G37" s="22"/>
      <c r="H37" s="22"/>
      <c r="I37" s="23"/>
      <c r="J37" s="39"/>
      <c r="K37" s="40"/>
      <c r="L37" s="40"/>
    </row>
    <row r="38" spans="2:12" s="24" customFormat="1" ht="15.75">
      <c r="B38" s="69"/>
      <c r="C38" s="69"/>
      <c r="D38" s="69"/>
      <c r="E38" s="69"/>
      <c r="F38" s="69"/>
      <c r="G38" s="69"/>
      <c r="H38" s="69"/>
      <c r="I38" s="69"/>
      <c r="J38" s="39"/>
      <c r="K38" s="40"/>
      <c r="L38" s="40"/>
    </row>
    <row r="39" spans="2:12" s="4" customFormat="1" ht="15.75">
      <c r="B39" s="69"/>
      <c r="C39" s="69"/>
      <c r="D39" s="69"/>
      <c r="E39" s="69"/>
      <c r="F39" s="69"/>
      <c r="G39" s="69"/>
      <c r="H39" s="69"/>
      <c r="I39" s="69"/>
      <c r="J39" s="39"/>
      <c r="K39" s="40"/>
      <c r="L39" s="40"/>
    </row>
    <row r="40" spans="2:9" ht="15">
      <c r="B40" s="26"/>
      <c r="C40" s="27"/>
      <c r="D40" s="28"/>
      <c r="E40" s="29"/>
      <c r="F40" s="30"/>
      <c r="G40" s="30"/>
      <c r="H40" s="30"/>
      <c r="I40" s="25"/>
    </row>
    <row r="41" spans="2:9" ht="15">
      <c r="B41" s="31"/>
      <c r="C41" s="15"/>
      <c r="D41" s="32"/>
      <c r="E41" s="33"/>
      <c r="F41" s="32"/>
      <c r="G41" s="70"/>
      <c r="H41" s="70"/>
      <c r="I41" s="70"/>
    </row>
    <row r="42" spans="2:9" ht="15">
      <c r="B42" s="3"/>
      <c r="C42" s="15"/>
      <c r="D42" s="8"/>
      <c r="E42" s="34"/>
      <c r="F42" s="8"/>
      <c r="G42" s="35"/>
      <c r="H42" s="35"/>
      <c r="I42" s="35"/>
    </row>
    <row r="43" spans="2:9" ht="15">
      <c r="B43" s="3"/>
      <c r="C43" s="15"/>
      <c r="D43" s="8"/>
      <c r="E43" s="34"/>
      <c r="F43" s="8"/>
      <c r="G43" s="8"/>
      <c r="H43" s="8"/>
      <c r="I43" s="8"/>
    </row>
    <row r="44" spans="2:9" ht="15">
      <c r="B44" s="3"/>
      <c r="C44" s="15"/>
      <c r="D44" s="8"/>
      <c r="E44" s="34"/>
      <c r="F44" s="8"/>
      <c r="G44" s="8"/>
      <c r="H44" s="8"/>
      <c r="I44" s="8"/>
    </row>
    <row r="45" spans="2:9" ht="15">
      <c r="B45" s="3"/>
      <c r="C45" s="15"/>
      <c r="D45" s="8"/>
      <c r="E45" s="34"/>
      <c r="F45" s="8"/>
      <c r="G45" s="8"/>
      <c r="H45" s="8"/>
      <c r="I45" s="8"/>
    </row>
    <row r="46" spans="2:9" ht="15">
      <c r="B46" s="9"/>
      <c r="C46" s="36"/>
      <c r="D46" s="10"/>
      <c r="E46" s="37"/>
      <c r="F46" s="10"/>
      <c r="G46" s="10"/>
      <c r="H46" s="10"/>
      <c r="I46" s="10"/>
    </row>
    <row r="47" spans="2:9" ht="15">
      <c r="B47" s="9"/>
      <c r="C47" s="36"/>
      <c r="D47" s="10"/>
      <c r="E47" s="37"/>
      <c r="F47" s="10"/>
      <c r="G47" s="10"/>
      <c r="H47" s="10"/>
      <c r="I47" s="10"/>
    </row>
    <row r="48" spans="2:9" ht="15">
      <c r="B48" s="9"/>
      <c r="C48" s="36"/>
      <c r="D48" s="10"/>
      <c r="E48" s="37"/>
      <c r="F48" s="10"/>
      <c r="G48" s="10"/>
      <c r="H48" s="10"/>
      <c r="I48" s="10"/>
    </row>
    <row r="49" spans="2:9" ht="15">
      <c r="B49" s="9"/>
      <c r="C49" s="36"/>
      <c r="D49" s="10"/>
      <c r="E49" s="37"/>
      <c r="F49" s="10"/>
      <c r="G49" s="10"/>
      <c r="H49" s="10"/>
      <c r="I49" s="10"/>
    </row>
    <row r="50" spans="2:9" ht="15">
      <c r="B50" s="9"/>
      <c r="C50" s="36"/>
      <c r="D50" s="10"/>
      <c r="E50" s="37"/>
      <c r="F50" s="10"/>
      <c r="G50" s="10"/>
      <c r="H50" s="10"/>
      <c r="I50" s="10"/>
    </row>
    <row r="51" spans="2:9" ht="15">
      <c r="B51" s="9"/>
      <c r="C51" s="36"/>
      <c r="D51" s="10"/>
      <c r="E51" s="37"/>
      <c r="F51" s="10"/>
      <c r="G51" s="10"/>
      <c r="H51" s="10"/>
      <c r="I51" s="10"/>
    </row>
    <row r="52" spans="2:9" ht="15">
      <c r="B52" s="9"/>
      <c r="C52" s="36"/>
      <c r="D52" s="10"/>
      <c r="E52" s="37"/>
      <c r="F52" s="10"/>
      <c r="G52" s="10"/>
      <c r="H52" s="10"/>
      <c r="I52" s="10"/>
    </row>
    <row r="53" spans="2:9" ht="15">
      <c r="B53" s="9"/>
      <c r="C53" s="36"/>
      <c r="D53" s="10"/>
      <c r="E53" s="37"/>
      <c r="F53" s="10"/>
      <c r="G53" s="10"/>
      <c r="H53" s="10"/>
      <c r="I53" s="10"/>
    </row>
    <row r="54" spans="2:9" ht="15">
      <c r="B54" s="9"/>
      <c r="C54" s="36"/>
      <c r="D54" s="10"/>
      <c r="E54" s="37"/>
      <c r="F54" s="10"/>
      <c r="G54" s="10"/>
      <c r="H54" s="10"/>
      <c r="I54" s="10"/>
    </row>
    <row r="55" spans="2:9" ht="15">
      <c r="B55" s="9"/>
      <c r="C55" s="36"/>
      <c r="D55" s="10"/>
      <c r="E55" s="37"/>
      <c r="F55" s="10"/>
      <c r="G55" s="10"/>
      <c r="H55" s="10"/>
      <c r="I55" s="10"/>
    </row>
    <row r="56" spans="2:9" ht="15">
      <c r="B56" s="9"/>
      <c r="C56" s="36"/>
      <c r="D56" s="10"/>
      <c r="E56" s="37"/>
      <c r="F56" s="10"/>
      <c r="G56" s="10"/>
      <c r="H56" s="10"/>
      <c r="I56" s="10"/>
    </row>
    <row r="57" spans="2:9" ht="15">
      <c r="B57" s="9"/>
      <c r="C57" s="36"/>
      <c r="D57" s="10"/>
      <c r="E57" s="37"/>
      <c r="F57" s="10"/>
      <c r="G57" s="10"/>
      <c r="H57" s="10"/>
      <c r="I57" s="10"/>
    </row>
    <row r="58" spans="2:9" ht="15">
      <c r="B58" s="9"/>
      <c r="C58" s="36"/>
      <c r="D58" s="10"/>
      <c r="E58" s="37"/>
      <c r="F58" s="10"/>
      <c r="G58" s="10"/>
      <c r="H58" s="10"/>
      <c r="I58" s="10"/>
    </row>
    <row r="59" spans="2:9" ht="15">
      <c r="B59" s="9"/>
      <c r="C59" s="36"/>
      <c r="D59" s="10"/>
      <c r="E59" s="37"/>
      <c r="F59" s="10"/>
      <c r="G59" s="10"/>
      <c r="H59" s="10"/>
      <c r="I59" s="10"/>
    </row>
    <row r="60" spans="2:9" ht="15">
      <c r="B60" s="9"/>
      <c r="C60" s="36"/>
      <c r="D60" s="10"/>
      <c r="E60" s="37"/>
      <c r="F60" s="10"/>
      <c r="G60" s="10"/>
      <c r="H60" s="10"/>
      <c r="I60" s="10"/>
    </row>
    <row r="61" spans="2:9" ht="15">
      <c r="B61" s="9"/>
      <c r="C61" s="36"/>
      <c r="D61" s="10"/>
      <c r="E61" s="37"/>
      <c r="F61" s="10"/>
      <c r="G61" s="10"/>
      <c r="H61" s="10"/>
      <c r="I61" s="10"/>
    </row>
    <row r="62" spans="2:9" ht="15">
      <c r="B62" s="9"/>
      <c r="C62" s="36"/>
      <c r="D62" s="10"/>
      <c r="E62" s="37"/>
      <c r="F62" s="10"/>
      <c r="G62" s="10"/>
      <c r="H62" s="10"/>
      <c r="I62" s="10"/>
    </row>
    <row r="63" spans="2:9" ht="15">
      <c r="B63" s="9"/>
      <c r="C63" s="36"/>
      <c r="D63" s="10"/>
      <c r="E63" s="37"/>
      <c r="F63" s="10"/>
      <c r="G63" s="10"/>
      <c r="H63" s="10"/>
      <c r="I63" s="10"/>
    </row>
    <row r="64" spans="2:9" ht="15">
      <c r="B64" s="9"/>
      <c r="C64" s="36"/>
      <c r="D64" s="10"/>
      <c r="E64" s="37"/>
      <c r="F64" s="10"/>
      <c r="G64" s="10"/>
      <c r="H64" s="10"/>
      <c r="I64" s="10"/>
    </row>
    <row r="65" spans="2:9" ht="15">
      <c r="B65" s="9"/>
      <c r="C65" s="36"/>
      <c r="D65" s="10"/>
      <c r="E65" s="37"/>
      <c r="F65" s="10"/>
      <c r="G65" s="10"/>
      <c r="H65" s="10"/>
      <c r="I65" s="10"/>
    </row>
    <row r="66" spans="2:9" ht="15">
      <c r="B66" s="9"/>
      <c r="C66" s="36"/>
      <c r="D66" s="10"/>
      <c r="E66" s="37"/>
      <c r="F66" s="10"/>
      <c r="G66" s="10"/>
      <c r="H66" s="10"/>
      <c r="I66" s="10"/>
    </row>
    <row r="67" spans="2:9" ht="12.75">
      <c r="B67" s="9"/>
      <c r="C67" s="36"/>
      <c r="D67" s="11"/>
      <c r="E67" s="38"/>
      <c r="F67" s="11"/>
      <c r="G67" s="11"/>
      <c r="H67" s="11"/>
      <c r="I67" s="11"/>
    </row>
    <row r="68" spans="2:9" ht="12.75">
      <c r="B68" s="9"/>
      <c r="C68" s="36"/>
      <c r="D68" s="11"/>
      <c r="E68" s="38"/>
      <c r="F68" s="11"/>
      <c r="G68" s="11"/>
      <c r="H68" s="11"/>
      <c r="I68" s="11"/>
    </row>
    <row r="69" spans="2:9" ht="12.75">
      <c r="B69" s="9"/>
      <c r="C69" s="36"/>
      <c r="D69" s="11"/>
      <c r="E69" s="38"/>
      <c r="F69" s="11"/>
      <c r="G69" s="11"/>
      <c r="H69" s="11"/>
      <c r="I69" s="11"/>
    </row>
    <row r="70" spans="2:9" ht="12.75">
      <c r="B70" s="9"/>
      <c r="C70" s="36"/>
      <c r="D70" s="11"/>
      <c r="E70" s="38"/>
      <c r="F70" s="11"/>
      <c r="G70" s="11"/>
      <c r="H70" s="11"/>
      <c r="I70" s="11"/>
    </row>
    <row r="71" spans="2:9" ht="12.75">
      <c r="B71" s="9"/>
      <c r="C71" s="36"/>
      <c r="D71" s="11"/>
      <c r="E71" s="38"/>
      <c r="F71" s="11"/>
      <c r="G71" s="11"/>
      <c r="H71" s="11"/>
      <c r="I71" s="11"/>
    </row>
    <row r="72" spans="2:9" ht="12.75">
      <c r="B72" s="9"/>
      <c r="C72" s="36"/>
      <c r="D72" s="11"/>
      <c r="E72" s="38"/>
      <c r="F72" s="11"/>
      <c r="G72" s="11"/>
      <c r="H72" s="11"/>
      <c r="I72" s="11"/>
    </row>
    <row r="73" spans="2:9" ht="12.75">
      <c r="B73" s="9"/>
      <c r="C73" s="36"/>
      <c r="D73" s="11"/>
      <c r="E73" s="38"/>
      <c r="F73" s="11"/>
      <c r="G73" s="11"/>
      <c r="H73" s="11"/>
      <c r="I73" s="11"/>
    </row>
    <row r="74" spans="2:9" ht="12.75">
      <c r="B74" s="9"/>
      <c r="C74" s="36"/>
      <c r="D74" s="11"/>
      <c r="E74" s="38"/>
      <c r="F74" s="11"/>
      <c r="G74" s="11"/>
      <c r="H74" s="11"/>
      <c r="I74" s="11"/>
    </row>
    <row r="75" spans="2:9" ht="12.75">
      <c r="B75" s="9"/>
      <c r="C75" s="36"/>
      <c r="D75" s="11"/>
      <c r="E75" s="38"/>
      <c r="F75" s="11"/>
      <c r="G75" s="11"/>
      <c r="H75" s="11"/>
      <c r="I75" s="11"/>
    </row>
    <row r="76" spans="2:9" ht="12.75">
      <c r="B76" s="9"/>
      <c r="C76" s="36"/>
      <c r="D76" s="11"/>
      <c r="E76" s="38"/>
      <c r="F76" s="11"/>
      <c r="G76" s="11"/>
      <c r="H76" s="11"/>
      <c r="I76" s="11"/>
    </row>
    <row r="77" spans="2:9" ht="12.75">
      <c r="B77" s="9"/>
      <c r="C77" s="36"/>
      <c r="D77" s="11"/>
      <c r="E77" s="38"/>
      <c r="F77" s="11"/>
      <c r="G77" s="11"/>
      <c r="H77" s="11"/>
      <c r="I77" s="11"/>
    </row>
    <row r="78" spans="2:9" ht="12.75">
      <c r="B78" s="9"/>
      <c r="C78" s="36"/>
      <c r="D78" s="11"/>
      <c r="E78" s="38"/>
      <c r="F78" s="11"/>
      <c r="G78" s="11"/>
      <c r="H78" s="11"/>
      <c r="I78" s="11"/>
    </row>
    <row r="79" spans="2:9" ht="12.75">
      <c r="B79" s="9"/>
      <c r="C79" s="36"/>
      <c r="D79" s="11"/>
      <c r="E79" s="38"/>
      <c r="F79" s="11"/>
      <c r="G79" s="11"/>
      <c r="H79" s="11"/>
      <c r="I79" s="11"/>
    </row>
    <row r="80" spans="2:9" ht="12.75">
      <c r="B80" s="9"/>
      <c r="C80" s="36"/>
      <c r="D80" s="11"/>
      <c r="E80" s="38"/>
      <c r="F80" s="11"/>
      <c r="G80" s="11"/>
      <c r="H80" s="11"/>
      <c r="I80" s="11"/>
    </row>
    <row r="81" spans="2:9" ht="12.75">
      <c r="B81" s="9"/>
      <c r="C81" s="36"/>
      <c r="D81" s="11"/>
      <c r="E81" s="38"/>
      <c r="F81" s="11"/>
      <c r="G81" s="11"/>
      <c r="H81" s="11"/>
      <c r="I81" s="11"/>
    </row>
    <row r="82" spans="2:9" ht="12.75">
      <c r="B82" s="9"/>
      <c r="C82" s="36"/>
      <c r="D82" s="11"/>
      <c r="E82" s="38"/>
      <c r="F82" s="11"/>
      <c r="G82" s="11"/>
      <c r="H82" s="11"/>
      <c r="I82" s="11"/>
    </row>
    <row r="83" spans="2:9" ht="12.75">
      <c r="B83" s="9"/>
      <c r="C83" s="36"/>
      <c r="D83" s="11"/>
      <c r="E83" s="38"/>
      <c r="F83" s="11"/>
      <c r="G83" s="11"/>
      <c r="H83" s="11"/>
      <c r="I83" s="11"/>
    </row>
    <row r="84" spans="2:9" ht="12.75">
      <c r="B84" s="9"/>
      <c r="C84" s="36"/>
      <c r="D84" s="11"/>
      <c r="E84" s="38"/>
      <c r="F84" s="11"/>
      <c r="G84" s="11"/>
      <c r="H84" s="11"/>
      <c r="I84" s="11"/>
    </row>
    <row r="85" spans="2:9" ht="12.75">
      <c r="B85" s="9"/>
      <c r="C85" s="36"/>
      <c r="D85" s="11"/>
      <c r="E85" s="38"/>
      <c r="F85" s="11"/>
      <c r="G85" s="11"/>
      <c r="H85" s="11"/>
      <c r="I85" s="11"/>
    </row>
    <row r="86" spans="2:9" ht="12.75">
      <c r="B86" s="9"/>
      <c r="C86" s="36"/>
      <c r="D86" s="11"/>
      <c r="E86" s="38"/>
      <c r="F86" s="11"/>
      <c r="G86" s="11"/>
      <c r="H86" s="11"/>
      <c r="I86" s="11"/>
    </row>
    <row r="87" spans="2:9" ht="12.75">
      <c r="B87" s="9"/>
      <c r="C87" s="36"/>
      <c r="D87" s="11"/>
      <c r="E87" s="38"/>
      <c r="F87" s="11"/>
      <c r="G87" s="11"/>
      <c r="H87" s="11"/>
      <c r="I87" s="11"/>
    </row>
    <row r="88" spans="2:9" ht="12.75">
      <c r="B88" s="9"/>
      <c r="C88" s="36"/>
      <c r="D88" s="11"/>
      <c r="E88" s="38"/>
      <c r="F88" s="11"/>
      <c r="G88" s="11"/>
      <c r="H88" s="11"/>
      <c r="I88" s="11"/>
    </row>
    <row r="89" spans="2:9" ht="12.75">
      <c r="B89" s="9"/>
      <c r="C89" s="36"/>
      <c r="D89" s="11"/>
      <c r="E89" s="38"/>
      <c r="F89" s="11"/>
      <c r="G89" s="11"/>
      <c r="H89" s="11"/>
      <c r="I89" s="11"/>
    </row>
    <row r="107" ht="29.25" customHeight="1"/>
  </sheetData>
  <sheetProtection selectLockedCells="1" selectUnlockedCells="1"/>
  <mergeCells count="15">
    <mergeCell ref="B39:I39"/>
    <mergeCell ref="G41:I41"/>
    <mergeCell ref="H20:H21"/>
    <mergeCell ref="J20:J21"/>
    <mergeCell ref="B3:I3"/>
    <mergeCell ref="H7:I7"/>
    <mergeCell ref="E8:H8"/>
    <mergeCell ref="I8:I9"/>
    <mergeCell ref="C20:C21"/>
    <mergeCell ref="D20:D21"/>
    <mergeCell ref="E20:E21"/>
    <mergeCell ref="F20:F21"/>
    <mergeCell ref="G20:G21"/>
    <mergeCell ref="I20:I21"/>
    <mergeCell ref="B38:I38"/>
  </mergeCells>
  <printOptions/>
  <pageMargins left="0" right="0" top="0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2010-07-28T10:13:19Z</dcterms:created>
  <dcterms:modified xsi:type="dcterms:W3CDTF">2010-07-28T10:29:16Z</dcterms:modified>
  <cp:category/>
  <cp:version/>
  <cp:contentType/>
  <cp:contentStatus/>
</cp:coreProperties>
</file>